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STUPITELSTVO Jednání\2023\2023-05-17\"/>
    </mc:Choice>
  </mc:AlternateContent>
  <xr:revisionPtr revIDLastSave="0" documentId="13_ncr:1_{BF7B2C47-91D2-4D87-855F-AA2DF4F8F231}" xr6:coauthVersionLast="47" xr6:coauthVersionMax="47" xr10:uidLastSave="{00000000-0000-0000-0000-000000000000}"/>
  <bookViews>
    <workbookView xWindow="-120" yWindow="-120" windowWidth="37650" windowHeight="21840" xr2:uid="{2A7CE127-7F44-4977-BF6F-8C8D41D768C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F1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  <c r="C17" i="1"/>
  <c r="C16" i="1"/>
  <c r="C15" i="1"/>
  <c r="C14" i="1"/>
  <c r="C13" i="1"/>
  <c r="C12" i="1"/>
  <c r="C11" i="1"/>
  <c r="C10" i="1"/>
  <c r="C9" i="1"/>
  <c r="C8" i="1"/>
  <c r="C7" i="1"/>
  <c r="C5" i="1"/>
  <c r="C4" i="1"/>
  <c r="C3" i="1"/>
  <c r="C6" i="1"/>
  <c r="C2" i="1"/>
  <c r="C18" i="1" s="1"/>
</calcChain>
</file>

<file path=xl/sharedStrings.xml><?xml version="1.0" encoding="utf-8"?>
<sst xmlns="http://schemas.openxmlformats.org/spreadsheetml/2006/main" count="69" uniqueCount="35">
  <si>
    <t>ročně</t>
  </si>
  <si>
    <t>na základě smlouvy</t>
  </si>
  <si>
    <t>pololetně</t>
  </si>
  <si>
    <t>bez fa</t>
  </si>
  <si>
    <t>Zverimex Crazy Pet</t>
  </si>
  <si>
    <t xml:space="preserve">měsíčně </t>
  </si>
  <si>
    <t>Česká pošta</t>
  </si>
  <si>
    <t xml:space="preserve">čtvrtletně </t>
  </si>
  <si>
    <t>Meka Fitness, s.r.o.</t>
  </si>
  <si>
    <t>Spolkový dům</t>
  </si>
  <si>
    <t>Obecní dům č.p. 105</t>
  </si>
  <si>
    <t xml:space="preserve"> 1.smlouva - místnost č. 10  - Obecní dům č.p. 105</t>
  </si>
  <si>
    <r>
      <rPr>
        <b/>
        <sz val="11"/>
        <color theme="1"/>
        <rFont val="Calibri"/>
        <family val="2"/>
        <charset val="238"/>
        <scheme val="minor"/>
      </rPr>
      <t xml:space="preserve">MEDIBRE, s.r.o. </t>
    </r>
    <r>
      <rPr>
        <sz val="11"/>
        <color theme="1"/>
        <rFont val="Calibri"/>
        <family val="2"/>
        <charset val="238"/>
        <scheme val="minor"/>
      </rPr>
      <t xml:space="preserve">     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</si>
  <si>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MEDIBRE, s.r.o.      </t>
    </r>
    <r>
      <rPr>
        <sz val="11"/>
        <color theme="1"/>
        <rFont val="Calibri"/>
        <family val="2"/>
        <charset val="238"/>
        <scheme val="minor"/>
      </rPr>
      <t xml:space="preserve">                </t>
    </r>
  </si>
  <si>
    <t>Karlovotýnská 106</t>
  </si>
  <si>
    <t>Karlovotýnská 425</t>
  </si>
  <si>
    <r>
      <rPr>
        <b/>
        <sz val="11"/>
        <color theme="1"/>
        <rFont val="Calibri"/>
        <family val="2"/>
        <charset val="238"/>
        <scheme val="minor"/>
      </rPr>
      <t>MOP Žlutý květ</t>
    </r>
    <r>
      <rPr>
        <sz val="11"/>
        <color theme="1"/>
        <rFont val="Calibri"/>
        <family val="2"/>
        <charset val="238"/>
        <scheme val="minor"/>
      </rPr>
      <t xml:space="preserve">   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</si>
  <si>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GYNEVITA, s.r.o.  </t>
    </r>
    <r>
      <rPr>
        <sz val="11"/>
        <color theme="1"/>
        <rFont val="Calibri"/>
        <family val="2"/>
        <charset val="238"/>
        <scheme val="minor"/>
      </rPr>
      <t xml:space="preserve">                   </t>
    </r>
  </si>
  <si>
    <r>
      <rPr>
        <b/>
        <sz val="11"/>
        <color theme="1"/>
        <rFont val="Calibri"/>
        <family val="2"/>
        <charset val="238"/>
        <scheme val="minor"/>
      </rPr>
      <t>PRIMADOKTOR-ordinace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</si>
  <si>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 xml:space="preserve">MUDr. Poledníčková    </t>
    </r>
    <r>
      <rPr>
        <sz val="11"/>
        <color theme="1"/>
        <rFont val="Calibri"/>
        <family val="2"/>
        <charset val="238"/>
        <scheme val="minor"/>
      </rPr>
      <t xml:space="preserve">          </t>
    </r>
  </si>
  <si>
    <r>
      <rPr>
        <b/>
        <sz val="11"/>
        <color theme="1"/>
        <rFont val="Calibri"/>
        <family val="2"/>
        <charset val="238"/>
        <scheme val="minor"/>
      </rPr>
      <t>PRIMADOKTOR-místnost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</si>
  <si>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Neuroaspekt, s.r.o.</t>
    </r>
    <r>
      <rPr>
        <sz val="11"/>
        <color theme="1"/>
        <rFont val="Calibri"/>
        <family val="2"/>
        <charset val="238"/>
        <scheme val="minor"/>
      </rPr>
      <t xml:space="preserve">   </t>
    </r>
  </si>
  <si>
    <r>
      <rPr>
        <b/>
        <sz val="11"/>
        <color theme="1"/>
        <rFont val="Calibri"/>
        <family val="2"/>
        <charset val="238"/>
        <scheme val="minor"/>
      </rPr>
      <t>MUDr. Charvátová</t>
    </r>
    <r>
      <rPr>
        <sz val="11"/>
        <color theme="1"/>
        <rFont val="Calibri"/>
        <family val="2"/>
        <charset val="238"/>
        <scheme val="minor"/>
      </rPr>
      <t xml:space="preserve">  </t>
    </r>
  </si>
  <si>
    <t xml:space="preserve"> 2.smlouva - místnost č. 3 - Obecní dům č.p. 105</t>
  </si>
  <si>
    <r>
      <rPr>
        <b/>
        <sz val="11"/>
        <color theme="1"/>
        <rFont val="Calibri"/>
        <family val="2"/>
        <charset val="238"/>
        <scheme val="minor"/>
      </rPr>
      <t xml:space="preserve">Barberś rise, s.r.o.     </t>
    </r>
    <r>
      <rPr>
        <sz val="11"/>
        <color theme="1"/>
        <rFont val="Calibri"/>
        <family val="2"/>
        <charset val="238"/>
        <scheme val="minor"/>
      </rPr>
      <t xml:space="preserve">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</si>
  <si>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ZUŠ Černošice   </t>
    </r>
    <r>
      <rPr>
        <sz val="11"/>
        <color theme="1"/>
        <rFont val="Calibri"/>
        <family val="2"/>
        <charset val="238"/>
        <scheme val="minor"/>
      </rPr>
      <t xml:space="preserve">       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</si>
  <si>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CPR Rudňáček </t>
    </r>
    <r>
      <rPr>
        <sz val="11"/>
        <color theme="1"/>
        <rFont val="Calibri"/>
        <family val="2"/>
        <charset val="238"/>
        <scheme val="minor"/>
      </rPr>
      <t xml:space="preserve">                       </t>
    </r>
  </si>
  <si>
    <r>
      <rPr>
        <b/>
        <sz val="11"/>
        <color theme="1"/>
        <rFont val="Calibri"/>
        <family val="2"/>
        <charset val="238"/>
        <scheme val="minor"/>
      </rPr>
      <t>Český svaz včelařů</t>
    </r>
    <r>
      <rPr>
        <sz val="11"/>
        <color theme="1"/>
        <rFont val="Calibri"/>
        <family val="2"/>
        <charset val="238"/>
        <scheme val="minor"/>
      </rPr>
      <t xml:space="preserve">                  </t>
    </r>
  </si>
  <si>
    <t>Platba</t>
  </si>
  <si>
    <t>Nájemce</t>
  </si>
  <si>
    <t>Umístění</t>
  </si>
  <si>
    <t>Cena ročně</t>
  </si>
  <si>
    <t>* roční cena uvedena již po valorizaci 15,1 %</t>
  </si>
  <si>
    <t>návrh úpravy</t>
  </si>
  <si>
    <t>rozdíl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</si>
</sst>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64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164" fontId="0" fillId="0" borderId="0" xfId="0" applyNumberFormat="1"/>
    <xf numFmtId="0" fontId="0" fillId="0" borderId="0" xfId="0" applyFill="1" applyBorder="1" applyAlignment="1">
      <alignment vertical="center"/>
    </xf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6F88-400F-4D64-A2DE-B2D63B834BCB}">
  <dimension ref="A1:G21"/>
  <sheetViews>
    <sheetView tabSelected="1" workbookViewId="0">
      <selection activeCell="F33" sqref="F33"/>
    </sheetView>
  </sheetViews>
  <sheetFormatPr defaultRowHeight="15" x14ac:dyDescent="0.25"/>
  <cols>
    <col min="1" max="1" width="40.28515625" bestFit="1" customWidth="1"/>
    <col min="2" max="2" width="44.5703125" bestFit="1" customWidth="1"/>
    <col min="3" max="3" width="11.28515625" bestFit="1" customWidth="1"/>
    <col min="4" max="4" width="10.140625" bestFit="1" customWidth="1"/>
    <col min="5" max="5" width="18.42578125" bestFit="1" customWidth="1"/>
    <col min="6" max="6" width="12.42578125" bestFit="1" customWidth="1"/>
    <col min="7" max="7" width="11.42578125" customWidth="1"/>
  </cols>
  <sheetData>
    <row r="1" spans="1:7" s="6" customFormat="1" x14ac:dyDescent="0.25">
      <c r="A1" s="5" t="s">
        <v>29</v>
      </c>
      <c r="B1" s="5" t="s">
        <v>30</v>
      </c>
      <c r="C1" s="5" t="s">
        <v>31</v>
      </c>
      <c r="D1" s="5" t="s">
        <v>28</v>
      </c>
      <c r="E1" s="5"/>
      <c r="F1" s="6" t="s">
        <v>33</v>
      </c>
      <c r="G1" s="11" t="s">
        <v>34</v>
      </c>
    </row>
    <row r="2" spans="1:7" ht="15.75" x14ac:dyDescent="0.25">
      <c r="A2" s="1" t="s">
        <v>27</v>
      </c>
      <c r="B2" s="1" t="s">
        <v>9</v>
      </c>
      <c r="C2" s="2">
        <f>1101*1.151</f>
        <v>1267.251</v>
      </c>
      <c r="D2" s="3" t="s">
        <v>0</v>
      </c>
      <c r="E2" s="3" t="s">
        <v>1</v>
      </c>
      <c r="F2" s="10">
        <f>(C2/1.151)*1.05</f>
        <v>1156.05</v>
      </c>
      <c r="G2" s="9">
        <f>C2-F2</f>
        <v>111.20100000000002</v>
      </c>
    </row>
    <row r="3" spans="1:7" ht="15.75" x14ac:dyDescent="0.25">
      <c r="A3" s="1" t="s">
        <v>26</v>
      </c>
      <c r="B3" s="1" t="s">
        <v>9</v>
      </c>
      <c r="C3" s="2">
        <f>(7958*1.151)*2</f>
        <v>18319.315999999999</v>
      </c>
      <c r="D3" s="3" t="s">
        <v>2</v>
      </c>
      <c r="E3" s="3" t="s">
        <v>3</v>
      </c>
      <c r="F3" s="10">
        <f t="shared" ref="F3:F17" si="0">(C3/1.151)*1.05</f>
        <v>16711.8</v>
      </c>
      <c r="G3" s="9">
        <f t="shared" ref="G3:G17" si="1">C3-F3</f>
        <v>1607.5159999999996</v>
      </c>
    </row>
    <row r="4" spans="1:7" ht="15.75" x14ac:dyDescent="0.25">
      <c r="A4" s="1" t="s">
        <v>25</v>
      </c>
      <c r="B4" s="1" t="s">
        <v>9</v>
      </c>
      <c r="C4" s="2">
        <f>(10396*1.151)*2</f>
        <v>23931.592000000001</v>
      </c>
      <c r="D4" s="3" t="s">
        <v>2</v>
      </c>
      <c r="E4" s="3" t="s">
        <v>3</v>
      </c>
      <c r="F4" s="10">
        <f t="shared" si="0"/>
        <v>21831.600000000002</v>
      </c>
      <c r="G4" s="9">
        <f t="shared" si="1"/>
        <v>2099.9919999999984</v>
      </c>
    </row>
    <row r="5" spans="1:7" ht="15.75" x14ac:dyDescent="0.25">
      <c r="A5" s="4" t="s">
        <v>4</v>
      </c>
      <c r="B5" s="4"/>
      <c r="C5" s="2">
        <f>(20889*1.151)*12</f>
        <v>288518.86800000002</v>
      </c>
      <c r="D5" s="3" t="s">
        <v>5</v>
      </c>
      <c r="E5" s="3" t="s">
        <v>1</v>
      </c>
      <c r="F5" s="10">
        <f t="shared" si="0"/>
        <v>263201.40000000002</v>
      </c>
      <c r="G5" s="9">
        <f t="shared" si="1"/>
        <v>25317.467999999993</v>
      </c>
    </row>
    <row r="6" spans="1:7" ht="15.75" x14ac:dyDescent="0.25">
      <c r="A6" s="4" t="s">
        <v>6</v>
      </c>
      <c r="B6" s="3" t="s">
        <v>10</v>
      </c>
      <c r="C6" s="2">
        <f>250036*1.151</f>
        <v>287791.43599999999</v>
      </c>
      <c r="D6" s="3" t="s">
        <v>0</v>
      </c>
      <c r="E6" s="3" t="s">
        <v>1</v>
      </c>
      <c r="F6" s="10">
        <f t="shared" si="0"/>
        <v>262537.8</v>
      </c>
      <c r="G6" s="9">
        <f t="shared" si="1"/>
        <v>25253.635999999999</v>
      </c>
    </row>
    <row r="7" spans="1:7" ht="15.75" x14ac:dyDescent="0.25">
      <c r="A7" s="3" t="s">
        <v>24</v>
      </c>
      <c r="B7" s="3" t="s">
        <v>10</v>
      </c>
      <c r="C7" s="2">
        <f>(20353*1.151)*12</f>
        <v>281115.636</v>
      </c>
      <c r="D7" s="3" t="s">
        <v>5</v>
      </c>
      <c r="E7" s="3" t="s">
        <v>1</v>
      </c>
      <c r="F7" s="10">
        <f t="shared" si="0"/>
        <v>256447.80000000002</v>
      </c>
      <c r="G7" s="9">
        <f t="shared" si="1"/>
        <v>24667.835999999981</v>
      </c>
    </row>
    <row r="8" spans="1:7" ht="15.75" x14ac:dyDescent="0.25">
      <c r="A8" s="3" t="s">
        <v>13</v>
      </c>
      <c r="B8" s="3" t="s">
        <v>11</v>
      </c>
      <c r="C8" s="2">
        <f>(12705*1.151)*4</f>
        <v>58493.82</v>
      </c>
      <c r="D8" s="3" t="s">
        <v>7</v>
      </c>
      <c r="E8" s="3" t="s">
        <v>1</v>
      </c>
      <c r="F8" s="10">
        <f t="shared" si="0"/>
        <v>53361</v>
      </c>
      <c r="G8" s="9">
        <f t="shared" si="1"/>
        <v>5132.82</v>
      </c>
    </row>
    <row r="9" spans="1:7" ht="15.75" x14ac:dyDescent="0.25">
      <c r="A9" s="3" t="s">
        <v>12</v>
      </c>
      <c r="B9" s="3" t="s">
        <v>23</v>
      </c>
      <c r="C9" s="2">
        <f>(11566*1.151)*4</f>
        <v>53249.864000000001</v>
      </c>
      <c r="D9" s="3" t="s">
        <v>7</v>
      </c>
      <c r="E9" s="3" t="s">
        <v>1</v>
      </c>
      <c r="F9" s="10">
        <f t="shared" si="0"/>
        <v>48577.200000000004</v>
      </c>
      <c r="G9" s="9">
        <f t="shared" si="1"/>
        <v>4672.663999999997</v>
      </c>
    </row>
    <row r="10" spans="1:7" ht="15.75" x14ac:dyDescent="0.25">
      <c r="A10" s="4" t="s">
        <v>8</v>
      </c>
      <c r="B10" s="4"/>
      <c r="C10" s="2">
        <f>(46420*1.151)*12</f>
        <v>641153.04</v>
      </c>
      <c r="D10" s="3" t="s">
        <v>5</v>
      </c>
      <c r="E10" s="3" t="s">
        <v>1</v>
      </c>
      <c r="F10" s="10">
        <f t="shared" si="0"/>
        <v>584892</v>
      </c>
      <c r="G10" s="9">
        <f t="shared" si="1"/>
        <v>56261.040000000037</v>
      </c>
    </row>
    <row r="11" spans="1:7" ht="15.75" x14ac:dyDescent="0.25">
      <c r="A11" s="3" t="s">
        <v>16</v>
      </c>
      <c r="B11" s="3" t="s">
        <v>14</v>
      </c>
      <c r="C11" s="2">
        <f>(2643*1.151)*4</f>
        <v>12168.371999999999</v>
      </c>
      <c r="D11" s="3" t="s">
        <v>7</v>
      </c>
      <c r="E11" s="3" t="s">
        <v>1</v>
      </c>
      <c r="F11" s="10">
        <f t="shared" si="0"/>
        <v>11100.6</v>
      </c>
      <c r="G11" s="9">
        <f t="shared" si="1"/>
        <v>1067.771999999999</v>
      </c>
    </row>
    <row r="12" spans="1:7" ht="15.75" x14ac:dyDescent="0.25">
      <c r="A12" s="3" t="s">
        <v>17</v>
      </c>
      <c r="B12" s="3" t="s">
        <v>14</v>
      </c>
      <c r="C12" s="2">
        <f>(13492*1.151)*4</f>
        <v>62117.167999999998</v>
      </c>
      <c r="D12" s="3" t="s">
        <v>7</v>
      </c>
      <c r="E12" s="3" t="s">
        <v>1</v>
      </c>
      <c r="F12" s="10">
        <f t="shared" si="0"/>
        <v>56666.400000000001</v>
      </c>
      <c r="G12" s="9">
        <f t="shared" si="1"/>
        <v>5450.7679999999964</v>
      </c>
    </row>
    <row r="13" spans="1:7" ht="15.75" x14ac:dyDescent="0.25">
      <c r="A13" s="3" t="s">
        <v>20</v>
      </c>
      <c r="B13" s="3" t="s">
        <v>14</v>
      </c>
      <c r="C13" s="2">
        <f>(2646*1.151)*4</f>
        <v>12182.184000000001</v>
      </c>
      <c r="D13" s="3" t="s">
        <v>7</v>
      </c>
      <c r="E13" s="3" t="s">
        <v>1</v>
      </c>
      <c r="F13" s="10">
        <f t="shared" si="0"/>
        <v>11113.2</v>
      </c>
      <c r="G13" s="9">
        <f t="shared" si="1"/>
        <v>1068.9840000000004</v>
      </c>
    </row>
    <row r="14" spans="1:7" ht="15.75" x14ac:dyDescent="0.25">
      <c r="A14" s="3" t="s">
        <v>18</v>
      </c>
      <c r="B14" s="3" t="s">
        <v>15</v>
      </c>
      <c r="C14" s="2">
        <f>(21395*1.151)*4</f>
        <v>98502.58</v>
      </c>
      <c r="D14" s="3" t="s">
        <v>7</v>
      </c>
      <c r="E14" s="3" t="s">
        <v>1</v>
      </c>
      <c r="F14" s="10">
        <f t="shared" si="0"/>
        <v>89859</v>
      </c>
      <c r="G14" s="9">
        <f t="shared" si="1"/>
        <v>8643.5800000000017</v>
      </c>
    </row>
    <row r="15" spans="1:7" ht="15.75" x14ac:dyDescent="0.25">
      <c r="A15" s="3" t="s">
        <v>19</v>
      </c>
      <c r="B15" s="3" t="s">
        <v>15</v>
      </c>
      <c r="C15" s="2">
        <f>(15304*1.151)*4</f>
        <v>70459.615999999995</v>
      </c>
      <c r="D15" s="3" t="s">
        <v>7</v>
      </c>
      <c r="E15" s="3" t="s">
        <v>1</v>
      </c>
      <c r="F15" s="10">
        <f t="shared" si="0"/>
        <v>64276.799999999996</v>
      </c>
      <c r="G15" s="9">
        <f t="shared" si="1"/>
        <v>6182.8159999999989</v>
      </c>
    </row>
    <row r="16" spans="1:7" ht="15.75" x14ac:dyDescent="0.25">
      <c r="A16" s="3" t="s">
        <v>21</v>
      </c>
      <c r="B16" s="3" t="s">
        <v>15</v>
      </c>
      <c r="C16" s="2">
        <f>(5628*1.151)*4</f>
        <v>25911.312000000002</v>
      </c>
      <c r="D16" s="3" t="s">
        <v>7</v>
      </c>
      <c r="E16" s="3" t="s">
        <v>1</v>
      </c>
      <c r="F16" s="10">
        <f t="shared" si="0"/>
        <v>23637.600000000002</v>
      </c>
      <c r="G16" s="9">
        <f t="shared" si="1"/>
        <v>2273.7119999999995</v>
      </c>
    </row>
    <row r="17" spans="1:7" ht="15.75" x14ac:dyDescent="0.25">
      <c r="A17" s="3" t="s">
        <v>22</v>
      </c>
      <c r="B17" s="3" t="s">
        <v>15</v>
      </c>
      <c r="C17" s="2">
        <f>(9543*1.151)*4</f>
        <v>43935.972000000002</v>
      </c>
      <c r="D17" s="3" t="s">
        <v>7</v>
      </c>
      <c r="E17" s="3" t="s">
        <v>1</v>
      </c>
      <c r="F17" s="10">
        <f t="shared" si="0"/>
        <v>40080.6</v>
      </c>
      <c r="G17" s="9">
        <f t="shared" si="1"/>
        <v>3855.372000000003</v>
      </c>
    </row>
    <row r="18" spans="1:7" x14ac:dyDescent="0.25">
      <c r="C18" s="7">
        <f>SUM(C2:C17)</f>
        <v>1979118.0269999998</v>
      </c>
      <c r="F18" s="7">
        <f>SUM(F2:F17)</f>
        <v>1805450.85</v>
      </c>
      <c r="G18" s="7">
        <f>SUM(G2:G17)</f>
        <v>173667.177</v>
      </c>
    </row>
    <row r="20" spans="1:7" x14ac:dyDescent="0.25">
      <c r="A20" s="8" t="s">
        <v>32</v>
      </c>
    </row>
    <row r="21" spans="1:7" x14ac:dyDescent="0.25">
      <c r="G21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Hemberová</dc:creator>
  <cp:lastModifiedBy>Lubomír Kocman</cp:lastModifiedBy>
  <dcterms:created xsi:type="dcterms:W3CDTF">2023-05-10T13:00:03Z</dcterms:created>
  <dcterms:modified xsi:type="dcterms:W3CDTF">2023-05-10T13:25:12Z</dcterms:modified>
</cp:coreProperties>
</file>